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ndrum\Downloads\"/>
    </mc:Choice>
  </mc:AlternateContent>
  <bookViews>
    <workbookView xWindow="31880" yWindow="500" windowWidth="28800" windowHeight="16360"/>
  </bookViews>
  <sheets>
    <sheet name="Tax Calculator" sheetId="1" r:id="rId1"/>
    <sheet name="worksheet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19" i="2"/>
  <c r="E19" i="1" l="1"/>
  <c r="E21" i="1" l="1"/>
  <c r="F21" i="1" s="1"/>
  <c r="C14" i="2"/>
  <c r="C15" i="2"/>
  <c r="D6" i="2"/>
  <c r="E6" i="2" s="1"/>
  <c r="F14" i="1" l="1"/>
  <c r="F16" i="1" s="1"/>
</calcChain>
</file>

<file path=xl/sharedStrings.xml><?xml version="1.0" encoding="utf-8"?>
<sst xmlns="http://schemas.openxmlformats.org/spreadsheetml/2006/main" count="43" uniqueCount="37">
  <si>
    <t>Parks Levy Property Tax Calculation Estimator With Reappraisal</t>
  </si>
  <si>
    <t>(Click on this link to find your property's appraised value)</t>
  </si>
  <si>
    <t xml:space="preserve"> </t>
  </si>
  <si>
    <t>2022 Appraised Value</t>
  </si>
  <si>
    <t>Voted Tax Rate: Mills (Note 1)</t>
  </si>
  <si>
    <t>Resolution 23.47</t>
  </si>
  <si>
    <t>Incr/Decr</t>
  </si>
  <si>
    <t>Prev Yr %</t>
  </si>
  <si>
    <t>* In Billions</t>
  </si>
  <si>
    <t>*</t>
  </si>
  <si>
    <t xml:space="preserve">Property Value Est. by </t>
  </si>
  <si>
    <t xml:space="preserve"> County Auditor</t>
  </si>
  <si>
    <t>Park Levy</t>
  </si>
  <si>
    <t>Rev Projection</t>
  </si>
  <si>
    <t>Residental Effective Millage Rate calculated by DG (9-28-23)</t>
  </si>
  <si>
    <t xml:space="preserve">Effective Millage Tax Rate After Reappraisal  (Note 2) </t>
  </si>
  <si>
    <t>Estimated Property Tax for 1.93 Mill Park Levy (Note 3)</t>
  </si>
  <si>
    <t>Verified by DG on 9-29-29</t>
  </si>
  <si>
    <t>NEW 2023 Reappraised Value</t>
  </si>
  <si>
    <r>
      <rPr>
        <b/>
        <sz val="8"/>
        <color theme="1"/>
        <rFont val="Gotham-Book"/>
      </rPr>
      <t>Note 2:</t>
    </r>
    <r>
      <rPr>
        <sz val="8"/>
        <color theme="1"/>
        <rFont val="Gotham-Book"/>
      </rPr>
      <t xml:space="preserve"> Following 2023 home reappraisals, the effective millage for the park levy will be adjusted downward to an estimated 1.51 mills to reflect 2023 reappraised valuations. </t>
    </r>
  </si>
  <si>
    <r>
      <rPr>
        <b/>
        <sz val="8"/>
        <color theme="1"/>
        <rFont val="Gotham-Book"/>
      </rPr>
      <t>Note 1:</t>
    </r>
    <r>
      <rPr>
        <sz val="8"/>
        <color theme="1"/>
        <rFont val="Gotham-Book"/>
      </rPr>
      <t xml:space="preserve"> The 1.93 is the millage for the park levy on the November 7, 2023 ballot as certified by the county auditor </t>
    </r>
    <r>
      <rPr>
        <b/>
        <sz val="8"/>
        <color theme="1"/>
        <rFont val="Gotham-Book"/>
      </rPr>
      <t>using 2022 appraised values.</t>
    </r>
    <r>
      <rPr>
        <sz val="8"/>
        <color theme="1"/>
        <rFont val="Gotham-Book"/>
      </rPr>
      <t xml:space="preserve"> The levy is estimated to generate $3.2 million annually.</t>
    </r>
  </si>
  <si>
    <t>Regarding the city's fixed levies, residential property owners whose reappraisals fall below this average will experience a slight decrease from the $68 per $100,000 valuation.</t>
  </si>
  <si>
    <t xml:space="preserve">Conversely, residential property owners whose values have increased by more than 27.5% will likely see a slight increase in property taxes over the $68 per $100,000 valuation. </t>
  </si>
  <si>
    <t xml:space="preserve">Increase in Reappraised Value and Percentage (Note 4) </t>
  </si>
  <si>
    <t>Enter the Appraised and Reappraised Value of Your Property</t>
  </si>
  <si>
    <r>
      <rPr>
        <b/>
        <sz val="8"/>
        <color theme="1"/>
        <rFont val="Gotham-Book"/>
      </rPr>
      <t xml:space="preserve">Note 3: </t>
    </r>
    <r>
      <rPr>
        <sz val="8"/>
        <color theme="1"/>
        <rFont val="Gotham-Book"/>
      </rPr>
      <t>This row will calculate the 2022 and 2023 property tax using voted vs. effective millage rate per $100,000 of appraised value</t>
    </r>
  </si>
  <si>
    <t xml:space="preserve">Directions: </t>
  </si>
  <si>
    <r>
      <rPr>
        <b/>
        <sz val="8"/>
        <rFont val="Gotham-Book"/>
      </rPr>
      <t>Note 4:</t>
    </r>
    <r>
      <rPr>
        <sz val="8"/>
        <rFont val="Gotham-Book"/>
      </rPr>
      <t xml:space="preserve">  According to the Greene County Auditor, the average increase in residential property values citywide following the 2023 property reappraisals is 27.5%. </t>
    </r>
  </si>
  <si>
    <t>The formula below is to help City of Beavercreek residents calculate their property’s estimated tax liability for the park levy based on the effects of the 2023 reappraisal process.</t>
  </si>
  <si>
    <t xml:space="preserve"> 1. In the Green Box, enter your property's 2022 appraised value.</t>
  </si>
  <si>
    <t xml:space="preserve">2. In the Yellow Box, enter your property's 2023 reappraised value. </t>
  </si>
  <si>
    <t xml:space="preserve">4. The Magenta Box will calculate and diplay your property tax using the 1.93 voted millage rate per $100,000 based on 2022 property valuations. </t>
  </si>
  <si>
    <t xml:space="preserve">5. The Blue Box will calculate and display your property tax using the estimated 1.51 effective millage rate per $100,000 based on 2023 property reappraisals. </t>
  </si>
  <si>
    <t xml:space="preserve">6. See notes below for additional information. </t>
  </si>
  <si>
    <t>3. The Orange Boxes will display the price and percentage difference between your property's 2022 appraised value and its 2023 reappraised value.</t>
  </si>
  <si>
    <r>
      <rPr>
        <b/>
        <sz val="8"/>
        <color theme="1"/>
        <rFont val="Gotham-Book"/>
      </rPr>
      <t xml:space="preserve">Link </t>
    </r>
    <r>
      <rPr>
        <b/>
        <sz val="8"/>
        <color rgb="FFFF0000"/>
        <rFont val="Gotham-Book"/>
      </rPr>
      <t>*</t>
    </r>
    <r>
      <rPr>
        <b/>
        <sz val="8"/>
        <rFont val="Gotham-Book"/>
      </rPr>
      <t xml:space="preserve">: </t>
    </r>
    <r>
      <rPr>
        <sz val="8"/>
        <color theme="1"/>
        <rFont val="Gotham-Book"/>
      </rPr>
      <t xml:space="preserve">Your property's 2023 reappraised value and 2022 value can be found on the letter you received from the Greene County Auditor. If you did not receive a letter, click the link above and find the preliminary appraised value for 2023 and look at value history (right tab) and calculate 2022 value. </t>
    </r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</si>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</sst>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0000"/>
    <numFmt numFmtId="166" formatCode="0.0000"/>
    <numFmt numFmtId="167" formatCode="0.0%"/>
    <numFmt numFmtId="168" formatCode="&quot;$&quot;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4"/>
      <color theme="1"/>
      <name val="Gotham-Book"/>
    </font>
    <font>
      <sz val="11"/>
      <color theme="1"/>
      <name val="Gotham-Book"/>
    </font>
    <font>
      <sz val="8"/>
      <color theme="1"/>
      <name val="Gotham-Book"/>
    </font>
    <font>
      <b/>
      <sz val="8"/>
      <color theme="1"/>
      <name val="Gotham-Book"/>
    </font>
    <font>
      <b/>
      <sz val="8"/>
      <color rgb="FFFF0000"/>
      <name val="Gotham-Book"/>
    </font>
    <font>
      <b/>
      <sz val="8"/>
      <name val="Gotham-Book"/>
    </font>
    <font>
      <sz val="8"/>
      <name val="Gotham-Book"/>
    </font>
    <font>
      <sz val="12"/>
      <color theme="1"/>
      <name val="Gotham-Book"/>
    </font>
    <font>
      <b/>
      <u/>
      <sz val="12"/>
      <color theme="4" tint="-0.499984740745262"/>
      <name val="Gotham-Book"/>
    </font>
    <font>
      <b/>
      <u/>
      <sz val="12"/>
      <color rgb="FFFF0000"/>
      <name val="Gotham-Book"/>
    </font>
    <font>
      <b/>
      <u/>
      <sz val="12"/>
      <color theme="1"/>
      <name val="Gotham-Book"/>
    </font>
    <font>
      <b/>
      <sz val="12"/>
      <color theme="1"/>
      <name val="Gotham-Book"/>
    </font>
    <font>
      <sz val="12"/>
      <color rgb="FFFF0000"/>
      <name val="Gotham-Book"/>
    </font>
    <font>
      <sz val="12"/>
      <name val="Gotham-Book"/>
    </font>
    <font>
      <b/>
      <sz val="12"/>
      <name val="Gotham-Book"/>
    </font>
    <font>
      <u/>
      <sz val="9"/>
      <color theme="10"/>
      <name val="Gotham-Book"/>
    </font>
    <font>
      <b/>
      <sz val="20"/>
      <color theme="1"/>
      <name val="Gotham-Book"/>
    </font>
    <font>
      <b/>
      <sz val="22"/>
      <color theme="1"/>
      <name val="Gotham-Book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40FF"/>
        <bgColor indexed="64"/>
      </patternFill>
    </fill>
    <fill>
      <patternFill patternType="solid">
        <fgColor rgb="FF00FDFF"/>
        <bgColor indexed="64"/>
      </patternFill>
    </fill>
    <fill>
      <patternFill patternType="solid">
        <fgColor theme="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55">
    <xf numFmtId="0" fontId="0" fillId="0" borderId="0" xfId="0"/>
    <xf numFmtId="164" fontId="0" fillId="0" borderId="0" xfId="1" applyNumberFormat="1" applyFont="1"/>
    <xf numFmtId="0" fontId="0" fillId="3" borderId="0" xfId="0" applyFill="1"/>
    <xf numFmtId="10" fontId="0" fillId="0" borderId="0" xfId="2" applyNumberFormat="1" applyFont="1"/>
    <xf numFmtId="10" fontId="0" fillId="0" borderId="1" xfId="2" applyNumberFormat="1" applyFont="1" applyBorder="1"/>
    <xf numFmtId="0" fontId="4" fillId="0" borderId="0" xfId="0" applyFont="1"/>
    <xf numFmtId="166" fontId="0" fillId="0" borderId="0" xfId="0" applyNumberFormat="1"/>
    <xf numFmtId="165" fontId="0" fillId="0" borderId="0" xfId="2" applyNumberFormat="1" applyFont="1"/>
    <xf numFmtId="165" fontId="3" fillId="0" borderId="0" xfId="0" applyNumberFormat="1" applyFont="1"/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0" fontId="0" fillId="0" borderId="1" xfId="0" applyBorder="1" applyAlignment="1">
      <alignment horizontal="right"/>
    </xf>
    <xf numFmtId="164" fontId="0" fillId="2" borderId="0" xfId="0" applyNumberFormat="1" applyFill="1"/>
    <xf numFmtId="164" fontId="0" fillId="2" borderId="0" xfId="1" applyNumberFormat="1" applyFont="1" applyFill="1"/>
    <xf numFmtId="0" fontId="0" fillId="2" borderId="0" xfId="0" applyFill="1"/>
    <xf numFmtId="0" fontId="6" fillId="3" borderId="0" xfId="0" applyFont="1" applyFill="1"/>
    <xf numFmtId="0" fontId="12" fillId="4" borderId="0" xfId="0" applyFont="1" applyFill="1"/>
    <xf numFmtId="0" fontId="13" fillId="4" borderId="0" xfId="0" applyFont="1" applyFill="1" applyAlignment="1">
      <alignment horizontal="right" wrapText="1"/>
    </xf>
    <xf numFmtId="0" fontId="14" fillId="4" borderId="2" xfId="0" applyFont="1" applyFill="1" applyBorder="1" applyAlignment="1">
      <alignment horizontal="right" wrapText="1"/>
    </xf>
    <xf numFmtId="0" fontId="15" fillId="4" borderId="0" xfId="0" applyFont="1" applyFill="1" applyAlignment="1">
      <alignment horizontal="right" wrapText="1"/>
    </xf>
    <xf numFmtId="0" fontId="16" fillId="0" borderId="0" xfId="0" applyFont="1"/>
    <xf numFmtId="0" fontId="17" fillId="0" borderId="0" xfId="3" applyFont="1" applyFill="1" applyBorder="1" applyAlignment="1" applyProtection="1">
      <alignment horizontal="left" vertical="top"/>
    </xf>
    <xf numFmtId="0" fontId="12" fillId="0" borderId="0" xfId="0" applyFont="1"/>
    <xf numFmtId="0" fontId="12" fillId="0" borderId="3" xfId="0" applyFont="1" applyBorder="1"/>
    <xf numFmtId="0" fontId="18" fillId="0" borderId="0" xfId="3" applyFont="1" applyFill="1" applyBorder="1" applyAlignment="1" applyProtection="1">
      <alignment horizontal="left" vertical="top"/>
    </xf>
    <xf numFmtId="0" fontId="20" fillId="0" borderId="0" xfId="3" applyFont="1" applyFill="1" applyBorder="1" applyAlignment="1" applyProtection="1">
      <alignment horizontal="left" vertical="top"/>
    </xf>
    <xf numFmtId="0" fontId="2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16" fillId="0" borderId="0" xfId="0" applyFont="1" applyFill="1"/>
    <xf numFmtId="2" fontId="16" fillId="0" borderId="0" xfId="0" applyNumberFormat="1" applyFont="1" applyFill="1"/>
    <xf numFmtId="0" fontId="12" fillId="0" borderId="3" xfId="0" applyFont="1" applyFill="1" applyBorder="1"/>
    <xf numFmtId="0" fontId="12" fillId="0" borderId="0" xfId="0" applyFont="1" applyFill="1"/>
    <xf numFmtId="44" fontId="12" fillId="0" borderId="0" xfId="1" applyFont="1" applyFill="1"/>
    <xf numFmtId="165" fontId="16" fillId="0" borderId="3" xfId="0" applyNumberFormat="1" applyFont="1" applyFill="1" applyBorder="1"/>
    <xf numFmtId="2" fontId="12" fillId="0" borderId="0" xfId="0" applyNumberFormat="1" applyFont="1" applyFill="1"/>
    <xf numFmtId="0" fontId="5" fillId="0" borderId="0" xfId="0" applyFont="1" applyFill="1"/>
    <xf numFmtId="0" fontId="6" fillId="0" borderId="0" xfId="0" applyFont="1" applyFill="1"/>
    <xf numFmtId="164" fontId="16" fillId="2" borderId="3" xfId="1" applyNumberFormat="1" applyFont="1" applyFill="1" applyBorder="1" applyProtection="1">
      <protection locked="0"/>
    </xf>
    <xf numFmtId="164" fontId="16" fillId="5" borderId="0" xfId="1" applyNumberFormat="1" applyFont="1" applyFill="1" applyProtection="1">
      <protection locked="0"/>
    </xf>
    <xf numFmtId="44" fontId="16" fillId="6" borderId="0" xfId="1" applyFont="1" applyFill="1"/>
    <xf numFmtId="44" fontId="16" fillId="7" borderId="4" xfId="1" applyFont="1" applyFill="1" applyBorder="1"/>
    <xf numFmtId="0" fontId="8" fillId="0" borderId="0" xfId="0" applyFont="1" applyAlignment="1">
      <alignment horizontal="left"/>
    </xf>
    <xf numFmtId="164" fontId="16" fillId="8" borderId="0" xfId="0" applyNumberFormat="1" applyFont="1" applyFill="1"/>
    <xf numFmtId="167" fontId="16" fillId="8" borderId="0" xfId="2" applyNumberFormat="1" applyFont="1" applyFill="1"/>
    <xf numFmtId="0" fontId="21" fillId="0" borderId="0" xfId="0" applyFont="1" applyAlignment="1">
      <alignment horizontal="center"/>
    </xf>
    <xf numFmtId="0" fontId="7" fillId="0" borderId="0" xfId="0" applyFont="1" applyFill="1" applyAlignment="1"/>
    <xf numFmtId="0" fontId="0" fillId="0" borderId="0" xfId="0" applyAlignment="1"/>
    <xf numFmtId="0" fontId="0" fillId="0" borderId="0" xfId="0" applyAlignment="1">
      <alignment wrapText="1"/>
    </xf>
    <xf numFmtId="0" fontId="7" fillId="0" borderId="0" xfId="0" quotePrefix="1" applyFont="1" applyFill="1" applyAlignment="1">
      <alignment wrapText="1"/>
    </xf>
    <xf numFmtId="0" fontId="11" fillId="0" borderId="0" xfId="0" applyFont="1" applyFill="1" applyAlignment="1"/>
    <xf numFmtId="0" fontId="7" fillId="0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6" fillId="0" borderId="0" xfId="0" applyFont="1" applyFill="1" applyAlignment="1">
      <alignment horizontal="right"/>
    </xf>
    <xf numFmtId="168" fontId="19" fillId="0" borderId="0" xfId="0" applyNumberFormat="1" applyFont="1" applyFill="1" applyAlignment="1">
      <alignment horizontal="right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FDFF"/>
      <color rgb="FFFF4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pps.greenecountyohio.gov/auditor/ureca/default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30"/>
  <sheetViews>
    <sheetView showGridLines="0" tabSelected="1" zoomScale="125" zoomScaleNormal="125" workbookViewId="0">
      <selection activeCell="D14" sqref="D14"/>
    </sheetView>
  </sheetViews>
  <sheetFormatPr defaultColWidth="8.81640625" defaultRowHeight="14.5" x14ac:dyDescent="0.35"/>
  <cols>
    <col min="1" max="1" width="1.81640625" customWidth="1"/>
    <col min="2" max="2" width="63.36328125" customWidth="1"/>
    <col min="3" max="3" width="3.6328125" customWidth="1"/>
    <col min="4" max="4" width="16.36328125" customWidth="1"/>
    <col min="5" max="5" width="17.453125" customWidth="1"/>
    <col min="6" max="6" width="32.54296875" customWidth="1"/>
    <col min="7" max="7" width="1.81640625" customWidth="1"/>
    <col min="9" max="9" width="12.453125" customWidth="1"/>
  </cols>
  <sheetData>
    <row r="1" spans="1:9" ht="2.25" customHeight="1" x14ac:dyDescent="0.35"/>
    <row r="2" spans="1:9" ht="2.25" customHeight="1" x14ac:dyDescent="0.35"/>
    <row r="3" spans="1:9" ht="24" x14ac:dyDescent="0.4">
      <c r="A3" s="45" t="s">
        <v>0</v>
      </c>
      <c r="B3" s="47"/>
      <c r="C3" s="47"/>
      <c r="D3" s="47"/>
      <c r="E3" s="47"/>
      <c r="F3" s="47"/>
      <c r="G3" s="47"/>
    </row>
    <row r="4" spans="1:9" ht="20" customHeight="1" x14ac:dyDescent="0.4">
      <c r="B4" s="28" t="s">
        <v>28</v>
      </c>
      <c r="C4" s="26"/>
      <c r="D4" s="26"/>
      <c r="E4" s="26"/>
      <c r="F4" s="26"/>
      <c r="I4" s="27"/>
    </row>
    <row r="5" spans="1:9" ht="14" customHeight="1" x14ac:dyDescent="0.4">
      <c r="B5" s="42" t="s">
        <v>26</v>
      </c>
      <c r="C5" s="26"/>
      <c r="D5" s="26"/>
      <c r="E5" s="26"/>
      <c r="F5" s="26"/>
      <c r="I5" s="27"/>
    </row>
    <row r="6" spans="1:9" ht="15" customHeight="1" x14ac:dyDescent="0.4">
      <c r="B6" s="28" t="s">
        <v>29</v>
      </c>
      <c r="C6" s="26"/>
      <c r="D6" s="26"/>
      <c r="E6" s="26"/>
      <c r="F6" s="26"/>
      <c r="I6" s="27"/>
    </row>
    <row r="7" spans="1:9" ht="15" customHeight="1" x14ac:dyDescent="0.4">
      <c r="B7" s="28" t="s">
        <v>30</v>
      </c>
      <c r="C7" s="26"/>
      <c r="D7" s="26"/>
      <c r="E7" s="26"/>
      <c r="F7" s="26"/>
      <c r="I7" s="27"/>
    </row>
    <row r="8" spans="1:9" ht="15" customHeight="1" x14ac:dyDescent="0.4">
      <c r="B8" s="28" t="s">
        <v>34</v>
      </c>
      <c r="C8" s="26"/>
      <c r="D8" s="26"/>
      <c r="E8" s="26"/>
      <c r="F8" s="26"/>
      <c r="I8" s="27"/>
    </row>
    <row r="9" spans="1:9" ht="15" customHeight="1" x14ac:dyDescent="0.4">
      <c r="B9" s="28" t="s">
        <v>31</v>
      </c>
      <c r="C9" s="26"/>
      <c r="D9" s="26"/>
      <c r="E9" s="26"/>
      <c r="F9" s="26"/>
      <c r="I9" s="27"/>
    </row>
    <row r="10" spans="1:9" ht="15" customHeight="1" x14ac:dyDescent="0.4">
      <c r="B10" s="28" t="s">
        <v>32</v>
      </c>
      <c r="C10" s="26"/>
      <c r="D10" s="26"/>
      <c r="E10" s="26"/>
      <c r="F10" s="26"/>
      <c r="I10" s="27"/>
    </row>
    <row r="11" spans="1:9" ht="15" customHeight="1" x14ac:dyDescent="0.4">
      <c r="B11" s="28" t="s">
        <v>33</v>
      </c>
      <c r="C11" s="26"/>
      <c r="D11" s="26"/>
      <c r="E11" s="26"/>
      <c r="F11" s="26"/>
      <c r="I11" s="27"/>
    </row>
    <row r="12" spans="1:9" ht="15" thickBot="1" x14ac:dyDescent="0.4">
      <c r="A12" s="2"/>
      <c r="B12" s="15"/>
      <c r="C12" s="15"/>
      <c r="D12" s="15"/>
      <c r="E12" s="15"/>
      <c r="F12" s="15"/>
      <c r="G12" s="2"/>
    </row>
    <row r="13" spans="1:9" ht="45" thickTop="1" x14ac:dyDescent="0.35">
      <c r="A13" s="2"/>
      <c r="B13" s="16"/>
      <c r="C13" s="16"/>
      <c r="D13" s="17" t="s">
        <v>3</v>
      </c>
      <c r="E13" s="18" t="s">
        <v>18</v>
      </c>
      <c r="F13" s="19" t="s">
        <v>23</v>
      </c>
      <c r="G13" s="2"/>
    </row>
    <row r="14" spans="1:9" ht="15.5" x14ac:dyDescent="0.35">
      <c r="A14" s="2"/>
      <c r="B14" s="20" t="s">
        <v>24</v>
      </c>
      <c r="C14" s="20"/>
      <c r="D14" s="39">
        <v>0</v>
      </c>
      <c r="E14" s="38">
        <v>0</v>
      </c>
      <c r="F14" s="43">
        <f>+E14-D14</f>
        <v>0</v>
      </c>
      <c r="G14" s="2"/>
    </row>
    <row r="15" spans="1:9" ht="15.5" x14ac:dyDescent="0.35">
      <c r="A15" s="2"/>
      <c r="B15" s="25" t="s">
        <v>1</v>
      </c>
      <c r="C15" s="21" t="s">
        <v>9</v>
      </c>
      <c r="D15" s="22"/>
      <c r="E15" s="23"/>
      <c r="F15" s="32"/>
      <c r="G15" s="2"/>
    </row>
    <row r="16" spans="1:9" ht="15.5" x14ac:dyDescent="0.35">
      <c r="A16" s="2"/>
      <c r="B16" s="24" t="s">
        <v>2</v>
      </c>
      <c r="C16" s="24"/>
      <c r="D16" s="22"/>
      <c r="E16" s="23"/>
      <c r="F16" s="44" t="e">
        <f>+F14/D14</f>
        <v>#DIV/0!</v>
      </c>
      <c r="G16" s="2"/>
    </row>
    <row r="17" spans="1:9" ht="15.5" x14ac:dyDescent="0.35">
      <c r="A17" s="2"/>
      <c r="B17" s="29" t="s">
        <v>4</v>
      </c>
      <c r="C17" s="29"/>
      <c r="D17" s="30">
        <v>1.93</v>
      </c>
      <c r="E17" s="31"/>
      <c r="F17" s="32"/>
      <c r="G17" s="2"/>
    </row>
    <row r="18" spans="1:9" ht="18.5" x14ac:dyDescent="0.45">
      <c r="A18" s="2"/>
      <c r="B18" s="32"/>
      <c r="C18" s="32"/>
      <c r="D18" s="32"/>
      <c r="E18" s="31"/>
      <c r="F18" s="32"/>
      <c r="G18" s="2"/>
      <c r="I18" s="8" t="s">
        <v>2</v>
      </c>
    </row>
    <row r="19" spans="1:9" ht="15.5" x14ac:dyDescent="0.35">
      <c r="A19" s="2"/>
      <c r="B19" s="29" t="s">
        <v>15</v>
      </c>
      <c r="C19" s="29"/>
      <c r="D19" s="33" t="s">
        <v>2</v>
      </c>
      <c r="E19" s="34">
        <f>worksheet!$D$14</f>
        <v>1.513269</v>
      </c>
      <c r="F19" s="35" t="s">
        <v>2</v>
      </c>
      <c r="G19" s="2"/>
    </row>
    <row r="20" spans="1:9" ht="15.5" x14ac:dyDescent="0.35">
      <c r="A20" s="2"/>
      <c r="B20" s="32"/>
      <c r="C20" s="32"/>
      <c r="D20" s="32"/>
      <c r="E20" s="31"/>
      <c r="F20" s="53" t="s">
        <v>36</v>
      </c>
      <c r="G20" s="2"/>
    </row>
    <row r="21" spans="1:9" ht="16" thickBot="1" x14ac:dyDescent="0.4">
      <c r="A21" s="2"/>
      <c r="B21" s="29" t="s">
        <v>16</v>
      </c>
      <c r="C21" s="29"/>
      <c r="D21" s="40">
        <f>+D17*35*D14/100000</f>
        <v>0</v>
      </c>
      <c r="E21" s="41">
        <f>+E19*35*E14/100000</f>
        <v>0</v>
      </c>
      <c r="F21" s="54">
        <f>E21-D21</f>
        <v>0</v>
      </c>
      <c r="G21" s="2"/>
    </row>
    <row r="22" spans="1:9" ht="18" thickTop="1" x14ac:dyDescent="0.35">
      <c r="A22" s="2"/>
      <c r="B22" s="36"/>
      <c r="C22" s="36"/>
      <c r="D22" s="36"/>
      <c r="E22" s="37"/>
      <c r="F22" s="36"/>
      <c r="G22" s="2"/>
    </row>
    <row r="23" spans="1:9" ht="26" customHeight="1" x14ac:dyDescent="0.35">
      <c r="A23" s="2"/>
      <c r="B23" s="49" t="s">
        <v>35</v>
      </c>
      <c r="C23" s="48"/>
      <c r="D23" s="48"/>
      <c r="E23" s="48"/>
      <c r="F23" s="48"/>
      <c r="G23" s="2"/>
    </row>
    <row r="24" spans="1:9" ht="22" customHeight="1" x14ac:dyDescent="0.35">
      <c r="A24" s="2"/>
      <c r="B24" s="51" t="s">
        <v>20</v>
      </c>
      <c r="C24" s="52"/>
      <c r="D24" s="52"/>
      <c r="E24" s="52"/>
      <c r="F24" s="52"/>
      <c r="G24" s="2"/>
    </row>
    <row r="25" spans="1:9" x14ac:dyDescent="0.35">
      <c r="A25" s="2"/>
      <c r="B25" s="46" t="s">
        <v>19</v>
      </c>
      <c r="C25" s="47"/>
      <c r="D25" s="47"/>
      <c r="E25" s="47"/>
      <c r="F25" s="47"/>
      <c r="G25" s="2"/>
    </row>
    <row r="26" spans="1:9" x14ac:dyDescent="0.35">
      <c r="A26" s="2"/>
      <c r="B26" s="46" t="s">
        <v>25</v>
      </c>
      <c r="C26" s="47"/>
      <c r="D26" s="47"/>
      <c r="E26" s="47"/>
      <c r="F26" s="47"/>
      <c r="G26" s="2"/>
    </row>
    <row r="27" spans="1:9" x14ac:dyDescent="0.35">
      <c r="A27" s="2"/>
      <c r="B27" s="50" t="s">
        <v>27</v>
      </c>
      <c r="C27" s="47"/>
      <c r="D27" s="47"/>
      <c r="E27" s="47"/>
      <c r="F27" s="47"/>
      <c r="G27" s="2"/>
    </row>
    <row r="28" spans="1:9" x14ac:dyDescent="0.35">
      <c r="A28" s="2"/>
      <c r="B28" s="50" t="s">
        <v>21</v>
      </c>
      <c r="C28" s="47"/>
      <c r="D28" s="47"/>
      <c r="E28" s="47"/>
      <c r="F28" s="47"/>
      <c r="G28" s="2"/>
    </row>
    <row r="29" spans="1:9" x14ac:dyDescent="0.35">
      <c r="A29" s="2"/>
      <c r="B29" s="50" t="s">
        <v>22</v>
      </c>
      <c r="C29" s="47"/>
      <c r="D29" s="47"/>
      <c r="E29" s="47"/>
      <c r="F29" s="47"/>
      <c r="G29" s="2"/>
    </row>
    <row r="30" spans="1:9" x14ac:dyDescent="0.35">
      <c r="A30" s="2"/>
      <c r="B30" s="2"/>
      <c r="C30" s="2"/>
      <c r="D30" s="2"/>
      <c r="E30" s="2"/>
      <c r="F30" s="2"/>
      <c r="G30" s="2"/>
    </row>
  </sheetData>
  <sheetProtection algorithmName="SHA-512" hashValue="n7fmbxPa7zloTPmISkLCFmCOOz+dUHhu1+GT+gNZlvIMS8aXdrWWsz3Zk9q6fZ766bp+1DvB6CN4UJF/F/TH+Q==" saltValue="/If/CEm2N0MgQOmNv13ciw==" spinCount="100000" sheet="1" objects="1" scenarios="1"/>
  <mergeCells count="8">
    <mergeCell ref="B27:F27"/>
    <mergeCell ref="B28:F28"/>
    <mergeCell ref="B29:F29"/>
    <mergeCell ref="A3:G3"/>
    <mergeCell ref="B24:F24"/>
    <mergeCell ref="B23:F23"/>
    <mergeCell ref="B25:F25"/>
    <mergeCell ref="B26:F26"/>
  </mergeCells>
  <hyperlinks>
    <hyperlink ref="B15" r:id="rId1"/>
  </hyperlinks>
  <pageMargins left="0.7" right="0.7" top="0.75" bottom="0.75" header="0.3" footer="0.3"/>
  <pageSetup scale="74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3"/>
  <sheetViews>
    <sheetView workbookViewId="0">
      <selection activeCell="C27" sqref="C27"/>
    </sheetView>
  </sheetViews>
  <sheetFormatPr defaultColWidth="8.81640625" defaultRowHeight="14.5" x14ac:dyDescent="0.35"/>
  <cols>
    <col min="2" max="2" width="18" bestFit="1" customWidth="1"/>
    <col min="3" max="3" width="20.81640625" bestFit="1" customWidth="1"/>
    <col min="4" max="4" width="18.453125" bestFit="1" customWidth="1"/>
  </cols>
  <sheetData>
    <row r="3" spans="1:5" x14ac:dyDescent="0.35">
      <c r="A3" t="s">
        <v>5</v>
      </c>
    </row>
    <row r="4" spans="1:5" x14ac:dyDescent="0.35">
      <c r="C4" s="9" t="s">
        <v>10</v>
      </c>
    </row>
    <row r="5" spans="1:5" x14ac:dyDescent="0.35">
      <c r="B5" s="5" t="s">
        <v>2</v>
      </c>
      <c r="C5" s="10" t="s">
        <v>11</v>
      </c>
      <c r="D5" s="11" t="s">
        <v>6</v>
      </c>
      <c r="E5" s="4" t="s">
        <v>7</v>
      </c>
    </row>
    <row r="6" spans="1:5" x14ac:dyDescent="0.35">
      <c r="A6">
        <v>2023</v>
      </c>
      <c r="C6" s="1">
        <v>2056277700</v>
      </c>
      <c r="D6" s="1">
        <f>+C6-C7</f>
        <v>378311930</v>
      </c>
      <c r="E6" s="3">
        <f>+D6/C7</f>
        <v>0.22545866951743598</v>
      </c>
    </row>
    <row r="7" spans="1:5" x14ac:dyDescent="0.35">
      <c r="A7">
        <v>2022</v>
      </c>
      <c r="C7" s="1">
        <v>1677965770</v>
      </c>
      <c r="D7" s="1" t="s">
        <v>2</v>
      </c>
      <c r="E7" s="3" t="s">
        <v>2</v>
      </c>
    </row>
    <row r="8" spans="1:5" x14ac:dyDescent="0.35">
      <c r="A8">
        <v>2021</v>
      </c>
      <c r="C8">
        <v>1.66</v>
      </c>
      <c r="E8" s="3"/>
    </row>
    <row r="11" spans="1:5" x14ac:dyDescent="0.35">
      <c r="A11" t="s">
        <v>8</v>
      </c>
    </row>
    <row r="12" spans="1:5" x14ac:dyDescent="0.35">
      <c r="B12" t="s">
        <v>12</v>
      </c>
    </row>
    <row r="13" spans="1:5" x14ac:dyDescent="0.35">
      <c r="B13" t="s">
        <v>13</v>
      </c>
      <c r="D13" t="s">
        <v>14</v>
      </c>
    </row>
    <row r="14" spans="1:5" x14ac:dyDescent="0.35">
      <c r="A14">
        <v>2023</v>
      </c>
      <c r="B14" s="1">
        <v>3238000</v>
      </c>
      <c r="C14" s="7">
        <f>+B14/C6*1000</f>
        <v>1.5746900333549307</v>
      </c>
      <c r="D14">
        <v>1.513269</v>
      </c>
    </row>
    <row r="15" spans="1:5" x14ac:dyDescent="0.35">
      <c r="A15">
        <v>2022</v>
      </c>
      <c r="B15" s="1">
        <v>3238000</v>
      </c>
      <c r="C15" s="6">
        <f>+B15/C7*1000</f>
        <v>1.9297175531775002</v>
      </c>
    </row>
    <row r="19" spans="1:4" x14ac:dyDescent="0.35">
      <c r="A19">
        <v>2023</v>
      </c>
      <c r="B19" s="1">
        <v>1523019100</v>
      </c>
      <c r="C19" s="12">
        <v>328854310</v>
      </c>
      <c r="D19" s="3">
        <f>+C19/B20</f>
        <v>0.27522150458666089</v>
      </c>
    </row>
    <row r="20" spans="1:4" x14ac:dyDescent="0.35">
      <c r="A20">
        <v>2022</v>
      </c>
      <c r="B20" s="13">
        <v>1194871420</v>
      </c>
    </row>
    <row r="21" spans="1:4" x14ac:dyDescent="0.35">
      <c r="B21" s="1"/>
    </row>
    <row r="23" spans="1:4" x14ac:dyDescent="0.35">
      <c r="A23" s="14"/>
      <c r="B23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Tax Calculator</vt:lpstr>
      <vt:lpstr>worksheet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Kucera</dc:creator>
  <cp:lastModifiedBy>Pete Landrum</cp:lastModifiedBy>
  <cp:lastPrinted>2023-09-27T18:35:12Z</cp:lastPrinted>
  <dcterms:created xsi:type="dcterms:W3CDTF">2023-09-27T17:27:02Z</dcterms:created>
  <dcterms:modified xsi:type="dcterms:W3CDTF">2023-10-05T20:12:30Z</dcterms:modified>
</cp:coreProperties>
</file>